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박창현\Downloads\"/>
    </mc:Choice>
  </mc:AlternateContent>
  <bookViews>
    <workbookView xWindow="-120" yWindow="-120" windowWidth="29040" windowHeight="15840"/>
  </bookViews>
  <sheets>
    <sheet name="수정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3" l="1"/>
  <c r="G21" i="3"/>
  <c r="H21" i="3" s="1"/>
  <c r="G9" i="3"/>
  <c r="H9" i="3" s="1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G17" i="3"/>
  <c r="H17" i="3" s="1"/>
  <c r="H16" i="3"/>
  <c r="G15" i="3"/>
  <c r="H15" i="3" s="1"/>
  <c r="G14" i="3"/>
  <c r="H14" i="3" s="1"/>
  <c r="G13" i="3"/>
  <c r="H13" i="3" s="1"/>
  <c r="G12" i="3"/>
  <c r="H12" i="3" s="1"/>
  <c r="G11" i="3"/>
  <c r="H11" i="3" s="1"/>
  <c r="G10" i="3"/>
  <c r="H10" i="3" s="1"/>
  <c r="H7" i="3"/>
  <c r="H6" i="3"/>
  <c r="H5" i="3"/>
  <c r="C23" i="3" l="1"/>
  <c r="H37" i="3"/>
  <c r="C18" i="3"/>
  <c r="H38" i="3" l="1"/>
  <c r="H39" i="3" s="1"/>
</calcChain>
</file>

<file path=xl/sharedStrings.xml><?xml version="1.0" encoding="utf-8"?>
<sst xmlns="http://schemas.openxmlformats.org/spreadsheetml/2006/main" count="103" uniqueCount="83">
  <si>
    <t>원가내역서</t>
    <phoneticPr fontId="5" type="noConversion"/>
  </si>
  <si>
    <t xml:space="preserve"> 2021, 02, 22</t>
    <phoneticPr fontId="5" type="noConversion"/>
  </si>
  <si>
    <t>본사(풋살장)CIS 신축공장</t>
    <phoneticPr fontId="5" type="noConversion"/>
  </si>
  <si>
    <t>1.SPEC:5TON SPAN22.435M (DOUBLE RAIL CREEP TYPE).</t>
    <phoneticPr fontId="5" type="noConversion"/>
  </si>
  <si>
    <t>공사범위:RAIL부터</t>
    <phoneticPr fontId="5" type="noConversion"/>
  </si>
  <si>
    <t>순번</t>
  </si>
  <si>
    <t>품          명</t>
    <phoneticPr fontId="8" type="noConversion"/>
  </si>
  <si>
    <t>규             격</t>
    <phoneticPr fontId="8" type="noConversion"/>
  </si>
  <si>
    <t>단위</t>
  </si>
  <si>
    <t>수량</t>
  </si>
  <si>
    <t>단      가</t>
    <phoneticPr fontId="8" type="noConversion"/>
  </si>
  <si>
    <t>금         액</t>
    <phoneticPr fontId="8" type="noConversion"/>
  </si>
  <si>
    <t>비고</t>
    <phoneticPr fontId="5" type="noConversion"/>
  </si>
  <si>
    <t>HOIST(성도)</t>
    <phoneticPr fontId="5" type="noConversion"/>
  </si>
  <si>
    <t>5TON CREEP</t>
    <phoneticPr fontId="5" type="noConversion"/>
  </si>
  <si>
    <t>대</t>
  </si>
  <si>
    <t>주행 MOTOR</t>
    <phoneticPr fontId="5" type="noConversion"/>
  </si>
  <si>
    <t>1.5Kw*4P B/K</t>
    <phoneticPr fontId="5" type="noConversion"/>
  </si>
  <si>
    <t>SHOCK LESTER</t>
  </si>
  <si>
    <t>인버터 2단속도</t>
    <phoneticPr fontId="9" type="noConversion"/>
  </si>
  <si>
    <t>6T 3'x20' (914)</t>
    <phoneticPr fontId="5" type="noConversion"/>
  </si>
  <si>
    <t>장</t>
  </si>
  <si>
    <t>9T 5'x20' (500)</t>
    <phoneticPr fontId="5" type="noConversion"/>
  </si>
  <si>
    <t>15Kg/M</t>
  </si>
  <si>
    <t>본</t>
  </si>
  <si>
    <t>6Tx65</t>
  </si>
  <si>
    <t>M</t>
  </si>
  <si>
    <t>9Tx100</t>
  </si>
  <si>
    <t>3.2T 4'x8'</t>
  </si>
  <si>
    <t>50x4T</t>
  </si>
  <si>
    <t>1" BS 흑</t>
    <phoneticPr fontId="5" type="noConversion"/>
  </si>
  <si>
    <t>12T 4'x8'</t>
    <phoneticPr fontId="5" type="noConversion"/>
  </si>
  <si>
    <t>식</t>
  </si>
  <si>
    <t xml:space="preserve">Φ250 </t>
    <phoneticPr fontId="5" type="noConversion"/>
  </si>
  <si>
    <t>SET</t>
  </si>
  <si>
    <t>기펠</t>
    <phoneticPr fontId="9" type="noConversion"/>
  </si>
  <si>
    <t>본</t>
    <phoneticPr fontId="5" type="noConversion"/>
  </si>
  <si>
    <t>횡행전기</t>
    <phoneticPr fontId="5" type="noConversion"/>
  </si>
  <si>
    <t>FESTOON</t>
    <phoneticPr fontId="5" type="noConversion"/>
  </si>
  <si>
    <t>M</t>
    <phoneticPr fontId="5" type="noConversion"/>
  </si>
  <si>
    <t>TROLLEY BAR 60A</t>
    <phoneticPr fontId="5" type="noConversion"/>
  </si>
  <si>
    <t>M</t>
    <phoneticPr fontId="11" type="noConversion"/>
  </si>
  <si>
    <t>COLLECTOR</t>
    <phoneticPr fontId="8" type="noConversion"/>
  </si>
  <si>
    <t>EA</t>
    <phoneticPr fontId="8" type="noConversion"/>
  </si>
  <si>
    <t>전기장치비</t>
  </si>
  <si>
    <t>배선</t>
    <phoneticPr fontId="5" type="noConversion"/>
  </si>
  <si>
    <t>주행RAIL</t>
    <phoneticPr fontId="5" type="noConversion"/>
  </si>
  <si>
    <t>22KG/M</t>
    <phoneticPr fontId="5" type="noConversion"/>
  </si>
  <si>
    <t>RAIL HOOKBOLT</t>
    <phoneticPr fontId="5" type="noConversion"/>
  </si>
  <si>
    <t>M16</t>
  </si>
  <si>
    <t>EA</t>
  </si>
  <si>
    <t>RAIL JOINT</t>
    <phoneticPr fontId="5" type="noConversion"/>
  </si>
  <si>
    <t>EA</t>
    <phoneticPr fontId="5" type="noConversion"/>
  </si>
  <si>
    <t>PAINTING</t>
  </si>
  <si>
    <t>상도2회 하도2회</t>
  </si>
  <si>
    <t>중장비사용료</t>
    <phoneticPr fontId="5" type="noConversion"/>
  </si>
  <si>
    <t>기타자재비</t>
    <phoneticPr fontId="5" type="noConversion"/>
  </si>
  <si>
    <t>검사비</t>
    <phoneticPr fontId="5" type="noConversion"/>
  </si>
  <si>
    <t>완성</t>
    <phoneticPr fontId="5" type="noConversion"/>
  </si>
  <si>
    <t>제작설치비</t>
    <phoneticPr fontId="5" type="noConversion"/>
  </si>
  <si>
    <t>공과잡비기업이윤</t>
  </si>
  <si>
    <t>%</t>
  </si>
  <si>
    <t>철판</t>
    <phoneticPr fontId="4" type="noConversion"/>
  </si>
  <si>
    <t>GIRDER</t>
    <phoneticPr fontId="4" type="noConversion"/>
  </si>
  <si>
    <t>철판</t>
    <phoneticPr fontId="8" type="noConversion"/>
  </si>
  <si>
    <t>RAIL</t>
    <phoneticPr fontId="8" type="noConversion"/>
  </si>
  <si>
    <t>평철</t>
    <phoneticPr fontId="8" type="noConversion"/>
  </si>
  <si>
    <t>무늬강판</t>
    <phoneticPr fontId="8" type="noConversion"/>
  </si>
  <si>
    <t>ANGLE</t>
    <phoneticPr fontId="8" type="noConversion"/>
  </si>
  <si>
    <t>PIPE</t>
    <phoneticPr fontId="8" type="noConversion"/>
  </si>
  <si>
    <t>SADDLE</t>
    <phoneticPr fontId="4" type="noConversion"/>
  </si>
  <si>
    <t>보링</t>
    <phoneticPr fontId="4" type="noConversion"/>
  </si>
  <si>
    <t>식</t>
    <phoneticPr fontId="4" type="noConversion"/>
  </si>
  <si>
    <t>WHEEL</t>
    <phoneticPr fontId="4" type="noConversion"/>
  </si>
  <si>
    <t>FRAME</t>
    <phoneticPr fontId="5" type="noConversion"/>
  </si>
  <si>
    <t>주행전기</t>
    <phoneticPr fontId="5" type="noConversion"/>
  </si>
  <si>
    <t>운반비</t>
    <phoneticPr fontId="4" type="noConversion"/>
  </si>
  <si>
    <t>H-250*125</t>
    <phoneticPr fontId="5" type="noConversion"/>
  </si>
  <si>
    <t>길이</t>
    <phoneticPr fontId="4" type="noConversion"/>
  </si>
  <si>
    <t>소     계</t>
    <phoneticPr fontId="8" type="noConversion"/>
  </si>
  <si>
    <t>소    계</t>
    <phoneticPr fontId="5" type="noConversion"/>
  </si>
  <si>
    <t>소    계</t>
    <phoneticPr fontId="8" type="noConversion"/>
  </si>
  <si>
    <t>합    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</si>
</sst>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15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8"/>
      <name val="바탕체"/>
      <family val="1"/>
      <charset val="129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3">
    <xf numFmtId="0" fontId="0" fillId="0" borderId="0" xfId="0"/>
    <xf numFmtId="0" fontId="3" fillId="0" borderId="0" xfId="1" applyFont="1">
      <alignment vertical="center"/>
    </xf>
    <xf numFmtId="0" fontId="3" fillId="0" borderId="0" xfId="1" applyFont="1" applyAlignment="1">
      <alignment horizontal="left"/>
    </xf>
    <xf numFmtId="0" fontId="6" fillId="0" borderId="0" xfId="1" applyFont="1">
      <alignment vertical="center"/>
    </xf>
    <xf numFmtId="41" fontId="6" fillId="0" borderId="0" xfId="2" applyFont="1" applyAlignment="1"/>
    <xf numFmtId="0" fontId="7" fillId="0" borderId="0" xfId="1" applyFont="1">
      <alignment vertical="center"/>
    </xf>
    <xf numFmtId="0" fontId="6" fillId="0" borderId="0" xfId="1" applyFont="1" applyAlignment="1">
      <alignment horizontal="left"/>
    </xf>
    <xf numFmtId="0" fontId="6" fillId="0" borderId="0" xfId="1" applyFont="1" applyAlignment="1"/>
    <xf numFmtId="0" fontId="6" fillId="0" borderId="0" xfId="1" applyFont="1" applyAlignment="1">
      <alignment horizontal="right" vertical="center"/>
    </xf>
    <xf numFmtId="0" fontId="6" fillId="0" borderId="1" xfId="1" applyFont="1" applyBorder="1">
      <alignment vertical="center"/>
    </xf>
    <xf numFmtId="0" fontId="6" fillId="0" borderId="2" xfId="1" applyFont="1" applyBorder="1" applyAlignment="1">
      <alignment horizontal="left"/>
    </xf>
    <xf numFmtId="0" fontId="6" fillId="0" borderId="2" xfId="1" applyFont="1" applyBorder="1" applyAlignment="1">
      <alignment horizontal="center"/>
    </xf>
    <xf numFmtId="41" fontId="6" fillId="0" borderId="2" xfId="2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0" fontId="6" fillId="0" borderId="5" xfId="1" applyFont="1" applyBorder="1" applyAlignment="1">
      <alignment horizontal="left"/>
    </xf>
    <xf numFmtId="176" fontId="6" fillId="0" borderId="5" xfId="1" applyNumberFormat="1" applyFont="1" applyBorder="1" applyAlignment="1">
      <alignment horizontal="left" vertical="center"/>
    </xf>
    <xf numFmtId="0" fontId="6" fillId="0" borderId="5" xfId="1" applyFont="1" applyBorder="1" applyAlignment="1">
      <alignment horizontal="center"/>
    </xf>
    <xf numFmtId="41" fontId="6" fillId="0" borderId="5" xfId="2" applyFont="1" applyBorder="1" applyAlignment="1"/>
    <xf numFmtId="0" fontId="6" fillId="0" borderId="6" xfId="1" applyFont="1" applyBorder="1">
      <alignment vertical="center"/>
    </xf>
    <xf numFmtId="0" fontId="6" fillId="0" borderId="7" xfId="1" applyFont="1" applyBorder="1" applyAlignment="1">
      <alignment horizontal="center"/>
    </xf>
    <xf numFmtId="0" fontId="6" fillId="0" borderId="8" xfId="1" applyFont="1" applyBorder="1" applyAlignment="1">
      <alignment horizontal="left"/>
    </xf>
    <xf numFmtId="0" fontId="6" fillId="0" borderId="8" xfId="1" applyFont="1" applyBorder="1">
      <alignment vertical="center"/>
    </xf>
    <xf numFmtId="0" fontId="6" fillId="0" borderId="8" xfId="1" applyFont="1" applyBorder="1" applyAlignment="1">
      <alignment horizontal="center"/>
    </xf>
    <xf numFmtId="41" fontId="6" fillId="0" borderId="8" xfId="2" applyFont="1" applyBorder="1" applyAlignment="1"/>
    <xf numFmtId="0" fontId="6" fillId="0" borderId="9" xfId="1" applyFont="1" applyBorder="1" applyAlignment="1">
      <alignment horizontal="center" vertical="center"/>
    </xf>
    <xf numFmtId="0" fontId="6" fillId="0" borderId="9" xfId="1" applyFont="1" applyBorder="1">
      <alignment vertical="center"/>
    </xf>
    <xf numFmtId="0" fontId="6" fillId="0" borderId="8" xfId="1" applyFont="1" applyBorder="1" applyAlignment="1">
      <alignment horizontal="left" vertical="center"/>
    </xf>
    <xf numFmtId="0" fontId="6" fillId="0" borderId="8" xfId="1" applyFont="1" applyBorder="1" applyAlignment="1">
      <alignment horizontal="center" vertical="center"/>
    </xf>
    <xf numFmtId="41" fontId="6" fillId="0" borderId="8" xfId="2" applyFont="1" applyBorder="1" applyAlignment="1">
      <alignment vertical="center"/>
    </xf>
    <xf numFmtId="41" fontId="10" fillId="0" borderId="8" xfId="2" applyFont="1" applyBorder="1" applyAlignment="1"/>
    <xf numFmtId="41" fontId="6" fillId="0" borderId="8" xfId="2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11" xfId="1" applyFont="1" applyBorder="1" applyAlignment="1">
      <alignment horizontal="center"/>
    </xf>
    <xf numFmtId="0" fontId="13" fillId="0" borderId="11" xfId="1" applyFont="1" applyBorder="1" applyAlignment="1">
      <alignment horizontal="right"/>
    </xf>
    <xf numFmtId="0" fontId="6" fillId="0" borderId="12" xfId="1" applyFont="1" applyBorder="1">
      <alignment vertical="center"/>
    </xf>
    <xf numFmtId="0" fontId="12" fillId="0" borderId="8" xfId="1" applyFont="1" applyBorder="1" applyAlignment="1">
      <alignment horizontal="left"/>
    </xf>
    <xf numFmtId="0" fontId="10" fillId="0" borderId="8" xfId="1" applyFont="1" applyBorder="1" applyAlignment="1">
      <alignment horizontal="center"/>
    </xf>
    <xf numFmtId="0" fontId="10" fillId="0" borderId="11" xfId="1" applyFont="1" applyBorder="1" applyAlignment="1">
      <alignment horizontal="center"/>
    </xf>
    <xf numFmtId="0" fontId="6" fillId="0" borderId="0" xfId="1" applyFont="1" applyAlignment="1">
      <alignment horizontal="center" vertical="center"/>
    </xf>
    <xf numFmtId="176" fontId="6" fillId="0" borderId="5" xfId="1" applyNumberFormat="1" applyFont="1" applyBorder="1" applyAlignment="1">
      <alignment horizontal="center" vertical="center"/>
    </xf>
    <xf numFmtId="41" fontId="10" fillId="0" borderId="8" xfId="2" applyFont="1" applyBorder="1" applyAlignment="1">
      <alignment horizontal="center"/>
    </xf>
    <xf numFmtId="41" fontId="14" fillId="0" borderId="11" xfId="1" applyNumberFormat="1" applyFont="1" applyBorder="1">
      <alignment vertical="center"/>
    </xf>
  </cellXfs>
  <cellStyles count="5">
    <cellStyle name="쉼표 [0] 2" xfId="2"/>
    <cellStyle name="쉼표 [0] 3" xfId="3"/>
    <cellStyle name="표준" xfId="0" builtinId="0"/>
    <cellStyle name="표준 2" xfId="1"/>
    <cellStyle name="표준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topLeftCell="A19" workbookViewId="0">
      <selection activeCell="F44" sqref="F44"/>
    </sheetView>
  </sheetViews>
  <sheetFormatPr defaultRowHeight="16.5"/>
  <cols>
    <col min="1" max="1" width="4.75" style="3" customWidth="1"/>
    <col min="2" max="2" width="16.125" style="3" customWidth="1"/>
    <col min="3" max="3" width="18.625" style="3" customWidth="1"/>
    <col min="4" max="4" width="5.5" style="39" bestFit="1" customWidth="1"/>
    <col min="5" max="5" width="4.5" style="3" customWidth="1"/>
    <col min="6" max="6" width="4.625" style="3" customWidth="1"/>
    <col min="7" max="7" width="13.25" style="3" customWidth="1"/>
    <col min="8" max="8" width="15.125" style="3" customWidth="1"/>
    <col min="9" max="9" width="5.125" style="3" customWidth="1"/>
    <col min="10" max="257" width="9" style="3"/>
    <col min="258" max="258" width="4.75" style="3" customWidth="1"/>
    <col min="259" max="259" width="16.125" style="3" customWidth="1"/>
    <col min="260" max="260" width="18.625" style="3" customWidth="1"/>
    <col min="261" max="261" width="4.5" style="3" customWidth="1"/>
    <col min="262" max="262" width="4.625" style="3" customWidth="1"/>
    <col min="263" max="263" width="13.25" style="3" customWidth="1"/>
    <col min="264" max="264" width="15.125" style="3" customWidth="1"/>
    <col min="265" max="265" width="4.625" style="3" customWidth="1"/>
    <col min="266" max="513" width="9" style="3"/>
    <col min="514" max="514" width="4.75" style="3" customWidth="1"/>
    <col min="515" max="515" width="16.125" style="3" customWidth="1"/>
    <col min="516" max="516" width="18.625" style="3" customWidth="1"/>
    <col min="517" max="517" width="4.5" style="3" customWidth="1"/>
    <col min="518" max="518" width="4.625" style="3" customWidth="1"/>
    <col min="519" max="519" width="13.25" style="3" customWidth="1"/>
    <col min="520" max="520" width="15.125" style="3" customWidth="1"/>
    <col min="521" max="521" width="4.625" style="3" customWidth="1"/>
    <col min="522" max="769" width="9" style="3"/>
    <col min="770" max="770" width="4.75" style="3" customWidth="1"/>
    <col min="771" max="771" width="16.125" style="3" customWidth="1"/>
    <col min="772" max="772" width="18.625" style="3" customWidth="1"/>
    <col min="773" max="773" width="4.5" style="3" customWidth="1"/>
    <col min="774" max="774" width="4.625" style="3" customWidth="1"/>
    <col min="775" max="775" width="13.25" style="3" customWidth="1"/>
    <col min="776" max="776" width="15.125" style="3" customWidth="1"/>
    <col min="777" max="777" width="4.625" style="3" customWidth="1"/>
    <col min="778" max="1025" width="9" style="3"/>
    <col min="1026" max="1026" width="4.75" style="3" customWidth="1"/>
    <col min="1027" max="1027" width="16.125" style="3" customWidth="1"/>
    <col min="1028" max="1028" width="18.625" style="3" customWidth="1"/>
    <col min="1029" max="1029" width="4.5" style="3" customWidth="1"/>
    <col min="1030" max="1030" width="4.625" style="3" customWidth="1"/>
    <col min="1031" max="1031" width="13.25" style="3" customWidth="1"/>
    <col min="1032" max="1032" width="15.125" style="3" customWidth="1"/>
    <col min="1033" max="1033" width="4.625" style="3" customWidth="1"/>
    <col min="1034" max="1281" width="9" style="3"/>
    <col min="1282" max="1282" width="4.75" style="3" customWidth="1"/>
    <col min="1283" max="1283" width="16.125" style="3" customWidth="1"/>
    <col min="1284" max="1284" width="18.625" style="3" customWidth="1"/>
    <col min="1285" max="1285" width="4.5" style="3" customWidth="1"/>
    <col min="1286" max="1286" width="4.625" style="3" customWidth="1"/>
    <col min="1287" max="1287" width="13.25" style="3" customWidth="1"/>
    <col min="1288" max="1288" width="15.125" style="3" customWidth="1"/>
    <col min="1289" max="1289" width="4.625" style="3" customWidth="1"/>
    <col min="1290" max="1537" width="9" style="3"/>
    <col min="1538" max="1538" width="4.75" style="3" customWidth="1"/>
    <col min="1539" max="1539" width="16.125" style="3" customWidth="1"/>
    <col min="1540" max="1540" width="18.625" style="3" customWidth="1"/>
    <col min="1541" max="1541" width="4.5" style="3" customWidth="1"/>
    <col min="1542" max="1542" width="4.625" style="3" customWidth="1"/>
    <col min="1543" max="1543" width="13.25" style="3" customWidth="1"/>
    <col min="1544" max="1544" width="15.125" style="3" customWidth="1"/>
    <col min="1545" max="1545" width="4.625" style="3" customWidth="1"/>
    <col min="1546" max="1793" width="9" style="3"/>
    <col min="1794" max="1794" width="4.75" style="3" customWidth="1"/>
    <col min="1795" max="1795" width="16.125" style="3" customWidth="1"/>
    <col min="1796" max="1796" width="18.625" style="3" customWidth="1"/>
    <col min="1797" max="1797" width="4.5" style="3" customWidth="1"/>
    <col min="1798" max="1798" width="4.625" style="3" customWidth="1"/>
    <col min="1799" max="1799" width="13.25" style="3" customWidth="1"/>
    <col min="1800" max="1800" width="15.125" style="3" customWidth="1"/>
    <col min="1801" max="1801" width="4.625" style="3" customWidth="1"/>
    <col min="1802" max="2049" width="9" style="3"/>
    <col min="2050" max="2050" width="4.75" style="3" customWidth="1"/>
    <col min="2051" max="2051" width="16.125" style="3" customWidth="1"/>
    <col min="2052" max="2052" width="18.625" style="3" customWidth="1"/>
    <col min="2053" max="2053" width="4.5" style="3" customWidth="1"/>
    <col min="2054" max="2054" width="4.625" style="3" customWidth="1"/>
    <col min="2055" max="2055" width="13.25" style="3" customWidth="1"/>
    <col min="2056" max="2056" width="15.125" style="3" customWidth="1"/>
    <col min="2057" max="2057" width="4.625" style="3" customWidth="1"/>
    <col min="2058" max="2305" width="9" style="3"/>
    <col min="2306" max="2306" width="4.75" style="3" customWidth="1"/>
    <col min="2307" max="2307" width="16.125" style="3" customWidth="1"/>
    <col min="2308" max="2308" width="18.625" style="3" customWidth="1"/>
    <col min="2309" max="2309" width="4.5" style="3" customWidth="1"/>
    <col min="2310" max="2310" width="4.625" style="3" customWidth="1"/>
    <col min="2311" max="2311" width="13.25" style="3" customWidth="1"/>
    <col min="2312" max="2312" width="15.125" style="3" customWidth="1"/>
    <col min="2313" max="2313" width="4.625" style="3" customWidth="1"/>
    <col min="2314" max="2561" width="9" style="3"/>
    <col min="2562" max="2562" width="4.75" style="3" customWidth="1"/>
    <col min="2563" max="2563" width="16.125" style="3" customWidth="1"/>
    <col min="2564" max="2564" width="18.625" style="3" customWidth="1"/>
    <col min="2565" max="2565" width="4.5" style="3" customWidth="1"/>
    <col min="2566" max="2566" width="4.625" style="3" customWidth="1"/>
    <col min="2567" max="2567" width="13.25" style="3" customWidth="1"/>
    <col min="2568" max="2568" width="15.125" style="3" customWidth="1"/>
    <col min="2569" max="2569" width="4.625" style="3" customWidth="1"/>
    <col min="2570" max="2817" width="9" style="3"/>
    <col min="2818" max="2818" width="4.75" style="3" customWidth="1"/>
    <col min="2819" max="2819" width="16.125" style="3" customWidth="1"/>
    <col min="2820" max="2820" width="18.625" style="3" customWidth="1"/>
    <col min="2821" max="2821" width="4.5" style="3" customWidth="1"/>
    <col min="2822" max="2822" width="4.625" style="3" customWidth="1"/>
    <col min="2823" max="2823" width="13.25" style="3" customWidth="1"/>
    <col min="2824" max="2824" width="15.125" style="3" customWidth="1"/>
    <col min="2825" max="2825" width="4.625" style="3" customWidth="1"/>
    <col min="2826" max="3073" width="9" style="3"/>
    <col min="3074" max="3074" width="4.75" style="3" customWidth="1"/>
    <col min="3075" max="3075" width="16.125" style="3" customWidth="1"/>
    <col min="3076" max="3076" width="18.625" style="3" customWidth="1"/>
    <col min="3077" max="3077" width="4.5" style="3" customWidth="1"/>
    <col min="3078" max="3078" width="4.625" style="3" customWidth="1"/>
    <col min="3079" max="3079" width="13.25" style="3" customWidth="1"/>
    <col min="3080" max="3080" width="15.125" style="3" customWidth="1"/>
    <col min="3081" max="3081" width="4.625" style="3" customWidth="1"/>
    <col min="3082" max="3329" width="9" style="3"/>
    <col min="3330" max="3330" width="4.75" style="3" customWidth="1"/>
    <col min="3331" max="3331" width="16.125" style="3" customWidth="1"/>
    <col min="3332" max="3332" width="18.625" style="3" customWidth="1"/>
    <col min="3333" max="3333" width="4.5" style="3" customWidth="1"/>
    <col min="3334" max="3334" width="4.625" style="3" customWidth="1"/>
    <col min="3335" max="3335" width="13.25" style="3" customWidth="1"/>
    <col min="3336" max="3336" width="15.125" style="3" customWidth="1"/>
    <col min="3337" max="3337" width="4.625" style="3" customWidth="1"/>
    <col min="3338" max="3585" width="9" style="3"/>
    <col min="3586" max="3586" width="4.75" style="3" customWidth="1"/>
    <col min="3587" max="3587" width="16.125" style="3" customWidth="1"/>
    <col min="3588" max="3588" width="18.625" style="3" customWidth="1"/>
    <col min="3589" max="3589" width="4.5" style="3" customWidth="1"/>
    <col min="3590" max="3590" width="4.625" style="3" customWidth="1"/>
    <col min="3591" max="3591" width="13.25" style="3" customWidth="1"/>
    <col min="3592" max="3592" width="15.125" style="3" customWidth="1"/>
    <col min="3593" max="3593" width="4.625" style="3" customWidth="1"/>
    <col min="3594" max="3841" width="9" style="3"/>
    <col min="3842" max="3842" width="4.75" style="3" customWidth="1"/>
    <col min="3843" max="3843" width="16.125" style="3" customWidth="1"/>
    <col min="3844" max="3844" width="18.625" style="3" customWidth="1"/>
    <col min="3845" max="3845" width="4.5" style="3" customWidth="1"/>
    <col min="3846" max="3846" width="4.625" style="3" customWidth="1"/>
    <col min="3847" max="3847" width="13.25" style="3" customWidth="1"/>
    <col min="3848" max="3848" width="15.125" style="3" customWidth="1"/>
    <col min="3849" max="3849" width="4.625" style="3" customWidth="1"/>
    <col min="3850" max="4097" width="9" style="3"/>
    <col min="4098" max="4098" width="4.75" style="3" customWidth="1"/>
    <col min="4099" max="4099" width="16.125" style="3" customWidth="1"/>
    <col min="4100" max="4100" width="18.625" style="3" customWidth="1"/>
    <col min="4101" max="4101" width="4.5" style="3" customWidth="1"/>
    <col min="4102" max="4102" width="4.625" style="3" customWidth="1"/>
    <col min="4103" max="4103" width="13.25" style="3" customWidth="1"/>
    <col min="4104" max="4104" width="15.125" style="3" customWidth="1"/>
    <col min="4105" max="4105" width="4.625" style="3" customWidth="1"/>
    <col min="4106" max="4353" width="9" style="3"/>
    <col min="4354" max="4354" width="4.75" style="3" customWidth="1"/>
    <col min="4355" max="4355" width="16.125" style="3" customWidth="1"/>
    <col min="4356" max="4356" width="18.625" style="3" customWidth="1"/>
    <col min="4357" max="4357" width="4.5" style="3" customWidth="1"/>
    <col min="4358" max="4358" width="4.625" style="3" customWidth="1"/>
    <col min="4359" max="4359" width="13.25" style="3" customWidth="1"/>
    <col min="4360" max="4360" width="15.125" style="3" customWidth="1"/>
    <col min="4361" max="4361" width="4.625" style="3" customWidth="1"/>
    <col min="4362" max="4609" width="9" style="3"/>
    <col min="4610" max="4610" width="4.75" style="3" customWidth="1"/>
    <col min="4611" max="4611" width="16.125" style="3" customWidth="1"/>
    <col min="4612" max="4612" width="18.625" style="3" customWidth="1"/>
    <col min="4613" max="4613" width="4.5" style="3" customWidth="1"/>
    <col min="4614" max="4614" width="4.625" style="3" customWidth="1"/>
    <col min="4615" max="4615" width="13.25" style="3" customWidth="1"/>
    <col min="4616" max="4616" width="15.125" style="3" customWidth="1"/>
    <col min="4617" max="4617" width="4.625" style="3" customWidth="1"/>
    <col min="4618" max="4865" width="9" style="3"/>
    <col min="4866" max="4866" width="4.75" style="3" customWidth="1"/>
    <col min="4867" max="4867" width="16.125" style="3" customWidth="1"/>
    <col min="4868" max="4868" width="18.625" style="3" customWidth="1"/>
    <col min="4869" max="4869" width="4.5" style="3" customWidth="1"/>
    <col min="4870" max="4870" width="4.625" style="3" customWidth="1"/>
    <col min="4871" max="4871" width="13.25" style="3" customWidth="1"/>
    <col min="4872" max="4872" width="15.125" style="3" customWidth="1"/>
    <col min="4873" max="4873" width="4.625" style="3" customWidth="1"/>
    <col min="4874" max="5121" width="9" style="3"/>
    <col min="5122" max="5122" width="4.75" style="3" customWidth="1"/>
    <col min="5123" max="5123" width="16.125" style="3" customWidth="1"/>
    <col min="5124" max="5124" width="18.625" style="3" customWidth="1"/>
    <col min="5125" max="5125" width="4.5" style="3" customWidth="1"/>
    <col min="5126" max="5126" width="4.625" style="3" customWidth="1"/>
    <col min="5127" max="5127" width="13.25" style="3" customWidth="1"/>
    <col min="5128" max="5128" width="15.125" style="3" customWidth="1"/>
    <col min="5129" max="5129" width="4.625" style="3" customWidth="1"/>
    <col min="5130" max="5377" width="9" style="3"/>
    <col min="5378" max="5378" width="4.75" style="3" customWidth="1"/>
    <col min="5379" max="5379" width="16.125" style="3" customWidth="1"/>
    <col min="5380" max="5380" width="18.625" style="3" customWidth="1"/>
    <col min="5381" max="5381" width="4.5" style="3" customWidth="1"/>
    <col min="5382" max="5382" width="4.625" style="3" customWidth="1"/>
    <col min="5383" max="5383" width="13.25" style="3" customWidth="1"/>
    <col min="5384" max="5384" width="15.125" style="3" customWidth="1"/>
    <col min="5385" max="5385" width="4.625" style="3" customWidth="1"/>
    <col min="5386" max="5633" width="9" style="3"/>
    <col min="5634" max="5634" width="4.75" style="3" customWidth="1"/>
    <col min="5635" max="5635" width="16.125" style="3" customWidth="1"/>
    <col min="5636" max="5636" width="18.625" style="3" customWidth="1"/>
    <col min="5637" max="5637" width="4.5" style="3" customWidth="1"/>
    <col min="5638" max="5638" width="4.625" style="3" customWidth="1"/>
    <col min="5639" max="5639" width="13.25" style="3" customWidth="1"/>
    <col min="5640" max="5640" width="15.125" style="3" customWidth="1"/>
    <col min="5641" max="5641" width="4.625" style="3" customWidth="1"/>
    <col min="5642" max="5889" width="9" style="3"/>
    <col min="5890" max="5890" width="4.75" style="3" customWidth="1"/>
    <col min="5891" max="5891" width="16.125" style="3" customWidth="1"/>
    <col min="5892" max="5892" width="18.625" style="3" customWidth="1"/>
    <col min="5893" max="5893" width="4.5" style="3" customWidth="1"/>
    <col min="5894" max="5894" width="4.625" style="3" customWidth="1"/>
    <col min="5895" max="5895" width="13.25" style="3" customWidth="1"/>
    <col min="5896" max="5896" width="15.125" style="3" customWidth="1"/>
    <col min="5897" max="5897" width="4.625" style="3" customWidth="1"/>
    <col min="5898" max="6145" width="9" style="3"/>
    <col min="6146" max="6146" width="4.75" style="3" customWidth="1"/>
    <col min="6147" max="6147" width="16.125" style="3" customWidth="1"/>
    <col min="6148" max="6148" width="18.625" style="3" customWidth="1"/>
    <col min="6149" max="6149" width="4.5" style="3" customWidth="1"/>
    <col min="6150" max="6150" width="4.625" style="3" customWidth="1"/>
    <col min="6151" max="6151" width="13.25" style="3" customWidth="1"/>
    <col min="6152" max="6152" width="15.125" style="3" customWidth="1"/>
    <col min="6153" max="6153" width="4.625" style="3" customWidth="1"/>
    <col min="6154" max="6401" width="9" style="3"/>
    <col min="6402" max="6402" width="4.75" style="3" customWidth="1"/>
    <col min="6403" max="6403" width="16.125" style="3" customWidth="1"/>
    <col min="6404" max="6404" width="18.625" style="3" customWidth="1"/>
    <col min="6405" max="6405" width="4.5" style="3" customWidth="1"/>
    <col min="6406" max="6406" width="4.625" style="3" customWidth="1"/>
    <col min="6407" max="6407" width="13.25" style="3" customWidth="1"/>
    <col min="6408" max="6408" width="15.125" style="3" customWidth="1"/>
    <col min="6409" max="6409" width="4.625" style="3" customWidth="1"/>
    <col min="6410" max="6657" width="9" style="3"/>
    <col min="6658" max="6658" width="4.75" style="3" customWidth="1"/>
    <col min="6659" max="6659" width="16.125" style="3" customWidth="1"/>
    <col min="6660" max="6660" width="18.625" style="3" customWidth="1"/>
    <col min="6661" max="6661" width="4.5" style="3" customWidth="1"/>
    <col min="6662" max="6662" width="4.625" style="3" customWidth="1"/>
    <col min="6663" max="6663" width="13.25" style="3" customWidth="1"/>
    <col min="6664" max="6664" width="15.125" style="3" customWidth="1"/>
    <col min="6665" max="6665" width="4.625" style="3" customWidth="1"/>
    <col min="6666" max="6913" width="9" style="3"/>
    <col min="6914" max="6914" width="4.75" style="3" customWidth="1"/>
    <col min="6915" max="6915" width="16.125" style="3" customWidth="1"/>
    <col min="6916" max="6916" width="18.625" style="3" customWidth="1"/>
    <col min="6917" max="6917" width="4.5" style="3" customWidth="1"/>
    <col min="6918" max="6918" width="4.625" style="3" customWidth="1"/>
    <col min="6919" max="6919" width="13.25" style="3" customWidth="1"/>
    <col min="6920" max="6920" width="15.125" style="3" customWidth="1"/>
    <col min="6921" max="6921" width="4.625" style="3" customWidth="1"/>
    <col min="6922" max="7169" width="9" style="3"/>
    <col min="7170" max="7170" width="4.75" style="3" customWidth="1"/>
    <col min="7171" max="7171" width="16.125" style="3" customWidth="1"/>
    <col min="7172" max="7172" width="18.625" style="3" customWidth="1"/>
    <col min="7173" max="7173" width="4.5" style="3" customWidth="1"/>
    <col min="7174" max="7174" width="4.625" style="3" customWidth="1"/>
    <col min="7175" max="7175" width="13.25" style="3" customWidth="1"/>
    <col min="7176" max="7176" width="15.125" style="3" customWidth="1"/>
    <col min="7177" max="7177" width="4.625" style="3" customWidth="1"/>
    <col min="7178" max="7425" width="9" style="3"/>
    <col min="7426" max="7426" width="4.75" style="3" customWidth="1"/>
    <col min="7427" max="7427" width="16.125" style="3" customWidth="1"/>
    <col min="7428" max="7428" width="18.625" style="3" customWidth="1"/>
    <col min="7429" max="7429" width="4.5" style="3" customWidth="1"/>
    <col min="7430" max="7430" width="4.625" style="3" customWidth="1"/>
    <col min="7431" max="7431" width="13.25" style="3" customWidth="1"/>
    <col min="7432" max="7432" width="15.125" style="3" customWidth="1"/>
    <col min="7433" max="7433" width="4.625" style="3" customWidth="1"/>
    <col min="7434" max="7681" width="9" style="3"/>
    <col min="7682" max="7682" width="4.75" style="3" customWidth="1"/>
    <col min="7683" max="7683" width="16.125" style="3" customWidth="1"/>
    <col min="7684" max="7684" width="18.625" style="3" customWidth="1"/>
    <col min="7685" max="7685" width="4.5" style="3" customWidth="1"/>
    <col min="7686" max="7686" width="4.625" style="3" customWidth="1"/>
    <col min="7687" max="7687" width="13.25" style="3" customWidth="1"/>
    <col min="7688" max="7688" width="15.125" style="3" customWidth="1"/>
    <col min="7689" max="7689" width="4.625" style="3" customWidth="1"/>
    <col min="7690" max="7937" width="9" style="3"/>
    <col min="7938" max="7938" width="4.75" style="3" customWidth="1"/>
    <col min="7939" max="7939" width="16.125" style="3" customWidth="1"/>
    <col min="7940" max="7940" width="18.625" style="3" customWidth="1"/>
    <col min="7941" max="7941" width="4.5" style="3" customWidth="1"/>
    <col min="7942" max="7942" width="4.625" style="3" customWidth="1"/>
    <col min="7943" max="7943" width="13.25" style="3" customWidth="1"/>
    <col min="7944" max="7944" width="15.125" style="3" customWidth="1"/>
    <col min="7945" max="7945" width="4.625" style="3" customWidth="1"/>
    <col min="7946" max="8193" width="9" style="3"/>
    <col min="8194" max="8194" width="4.75" style="3" customWidth="1"/>
    <col min="8195" max="8195" width="16.125" style="3" customWidth="1"/>
    <col min="8196" max="8196" width="18.625" style="3" customWidth="1"/>
    <col min="8197" max="8197" width="4.5" style="3" customWidth="1"/>
    <col min="8198" max="8198" width="4.625" style="3" customWidth="1"/>
    <col min="8199" max="8199" width="13.25" style="3" customWidth="1"/>
    <col min="8200" max="8200" width="15.125" style="3" customWidth="1"/>
    <col min="8201" max="8201" width="4.625" style="3" customWidth="1"/>
    <col min="8202" max="8449" width="9" style="3"/>
    <col min="8450" max="8450" width="4.75" style="3" customWidth="1"/>
    <col min="8451" max="8451" width="16.125" style="3" customWidth="1"/>
    <col min="8452" max="8452" width="18.625" style="3" customWidth="1"/>
    <col min="8453" max="8453" width="4.5" style="3" customWidth="1"/>
    <col min="8454" max="8454" width="4.625" style="3" customWidth="1"/>
    <col min="8455" max="8455" width="13.25" style="3" customWidth="1"/>
    <col min="8456" max="8456" width="15.125" style="3" customWidth="1"/>
    <col min="8457" max="8457" width="4.625" style="3" customWidth="1"/>
    <col min="8458" max="8705" width="9" style="3"/>
    <col min="8706" max="8706" width="4.75" style="3" customWidth="1"/>
    <col min="8707" max="8707" width="16.125" style="3" customWidth="1"/>
    <col min="8708" max="8708" width="18.625" style="3" customWidth="1"/>
    <col min="8709" max="8709" width="4.5" style="3" customWidth="1"/>
    <col min="8710" max="8710" width="4.625" style="3" customWidth="1"/>
    <col min="8711" max="8711" width="13.25" style="3" customWidth="1"/>
    <col min="8712" max="8712" width="15.125" style="3" customWidth="1"/>
    <col min="8713" max="8713" width="4.625" style="3" customWidth="1"/>
    <col min="8714" max="8961" width="9" style="3"/>
    <col min="8962" max="8962" width="4.75" style="3" customWidth="1"/>
    <col min="8963" max="8963" width="16.125" style="3" customWidth="1"/>
    <col min="8964" max="8964" width="18.625" style="3" customWidth="1"/>
    <col min="8965" max="8965" width="4.5" style="3" customWidth="1"/>
    <col min="8966" max="8966" width="4.625" style="3" customWidth="1"/>
    <col min="8967" max="8967" width="13.25" style="3" customWidth="1"/>
    <col min="8968" max="8968" width="15.125" style="3" customWidth="1"/>
    <col min="8969" max="8969" width="4.625" style="3" customWidth="1"/>
    <col min="8970" max="9217" width="9" style="3"/>
    <col min="9218" max="9218" width="4.75" style="3" customWidth="1"/>
    <col min="9219" max="9219" width="16.125" style="3" customWidth="1"/>
    <col min="9220" max="9220" width="18.625" style="3" customWidth="1"/>
    <col min="9221" max="9221" width="4.5" style="3" customWidth="1"/>
    <col min="9222" max="9222" width="4.625" style="3" customWidth="1"/>
    <col min="9223" max="9223" width="13.25" style="3" customWidth="1"/>
    <col min="9224" max="9224" width="15.125" style="3" customWidth="1"/>
    <col min="9225" max="9225" width="4.625" style="3" customWidth="1"/>
    <col min="9226" max="9473" width="9" style="3"/>
    <col min="9474" max="9474" width="4.75" style="3" customWidth="1"/>
    <col min="9475" max="9475" width="16.125" style="3" customWidth="1"/>
    <col min="9476" max="9476" width="18.625" style="3" customWidth="1"/>
    <col min="9477" max="9477" width="4.5" style="3" customWidth="1"/>
    <col min="9478" max="9478" width="4.625" style="3" customWidth="1"/>
    <col min="9479" max="9479" width="13.25" style="3" customWidth="1"/>
    <col min="9480" max="9480" width="15.125" style="3" customWidth="1"/>
    <col min="9481" max="9481" width="4.625" style="3" customWidth="1"/>
    <col min="9482" max="9729" width="9" style="3"/>
    <col min="9730" max="9730" width="4.75" style="3" customWidth="1"/>
    <col min="9731" max="9731" width="16.125" style="3" customWidth="1"/>
    <col min="9732" max="9732" width="18.625" style="3" customWidth="1"/>
    <col min="9733" max="9733" width="4.5" style="3" customWidth="1"/>
    <col min="9734" max="9734" width="4.625" style="3" customWidth="1"/>
    <col min="9735" max="9735" width="13.25" style="3" customWidth="1"/>
    <col min="9736" max="9736" width="15.125" style="3" customWidth="1"/>
    <col min="9737" max="9737" width="4.625" style="3" customWidth="1"/>
    <col min="9738" max="9985" width="9" style="3"/>
    <col min="9986" max="9986" width="4.75" style="3" customWidth="1"/>
    <col min="9987" max="9987" width="16.125" style="3" customWidth="1"/>
    <col min="9988" max="9988" width="18.625" style="3" customWidth="1"/>
    <col min="9989" max="9989" width="4.5" style="3" customWidth="1"/>
    <col min="9990" max="9990" width="4.625" style="3" customWidth="1"/>
    <col min="9991" max="9991" width="13.25" style="3" customWidth="1"/>
    <col min="9992" max="9992" width="15.125" style="3" customWidth="1"/>
    <col min="9993" max="9993" width="4.625" style="3" customWidth="1"/>
    <col min="9994" max="10241" width="9" style="3"/>
    <col min="10242" max="10242" width="4.75" style="3" customWidth="1"/>
    <col min="10243" max="10243" width="16.125" style="3" customWidth="1"/>
    <col min="10244" max="10244" width="18.625" style="3" customWidth="1"/>
    <col min="10245" max="10245" width="4.5" style="3" customWidth="1"/>
    <col min="10246" max="10246" width="4.625" style="3" customWidth="1"/>
    <col min="10247" max="10247" width="13.25" style="3" customWidth="1"/>
    <col min="10248" max="10248" width="15.125" style="3" customWidth="1"/>
    <col min="10249" max="10249" width="4.625" style="3" customWidth="1"/>
    <col min="10250" max="10497" width="9" style="3"/>
    <col min="10498" max="10498" width="4.75" style="3" customWidth="1"/>
    <col min="10499" max="10499" width="16.125" style="3" customWidth="1"/>
    <col min="10500" max="10500" width="18.625" style="3" customWidth="1"/>
    <col min="10501" max="10501" width="4.5" style="3" customWidth="1"/>
    <col min="10502" max="10502" width="4.625" style="3" customWidth="1"/>
    <col min="10503" max="10503" width="13.25" style="3" customWidth="1"/>
    <col min="10504" max="10504" width="15.125" style="3" customWidth="1"/>
    <col min="10505" max="10505" width="4.625" style="3" customWidth="1"/>
    <col min="10506" max="10753" width="9" style="3"/>
    <col min="10754" max="10754" width="4.75" style="3" customWidth="1"/>
    <col min="10755" max="10755" width="16.125" style="3" customWidth="1"/>
    <col min="10756" max="10756" width="18.625" style="3" customWidth="1"/>
    <col min="10757" max="10757" width="4.5" style="3" customWidth="1"/>
    <col min="10758" max="10758" width="4.625" style="3" customWidth="1"/>
    <col min="10759" max="10759" width="13.25" style="3" customWidth="1"/>
    <col min="10760" max="10760" width="15.125" style="3" customWidth="1"/>
    <col min="10761" max="10761" width="4.625" style="3" customWidth="1"/>
    <col min="10762" max="11009" width="9" style="3"/>
    <col min="11010" max="11010" width="4.75" style="3" customWidth="1"/>
    <col min="11011" max="11011" width="16.125" style="3" customWidth="1"/>
    <col min="11012" max="11012" width="18.625" style="3" customWidth="1"/>
    <col min="11013" max="11013" width="4.5" style="3" customWidth="1"/>
    <col min="11014" max="11014" width="4.625" style="3" customWidth="1"/>
    <col min="11015" max="11015" width="13.25" style="3" customWidth="1"/>
    <col min="11016" max="11016" width="15.125" style="3" customWidth="1"/>
    <col min="11017" max="11017" width="4.625" style="3" customWidth="1"/>
    <col min="11018" max="11265" width="9" style="3"/>
    <col min="11266" max="11266" width="4.75" style="3" customWidth="1"/>
    <col min="11267" max="11267" width="16.125" style="3" customWidth="1"/>
    <col min="11268" max="11268" width="18.625" style="3" customWidth="1"/>
    <col min="11269" max="11269" width="4.5" style="3" customWidth="1"/>
    <col min="11270" max="11270" width="4.625" style="3" customWidth="1"/>
    <col min="11271" max="11271" width="13.25" style="3" customWidth="1"/>
    <col min="11272" max="11272" width="15.125" style="3" customWidth="1"/>
    <col min="11273" max="11273" width="4.625" style="3" customWidth="1"/>
    <col min="11274" max="11521" width="9" style="3"/>
    <col min="11522" max="11522" width="4.75" style="3" customWidth="1"/>
    <col min="11523" max="11523" width="16.125" style="3" customWidth="1"/>
    <col min="11524" max="11524" width="18.625" style="3" customWidth="1"/>
    <col min="11525" max="11525" width="4.5" style="3" customWidth="1"/>
    <col min="11526" max="11526" width="4.625" style="3" customWidth="1"/>
    <col min="11527" max="11527" width="13.25" style="3" customWidth="1"/>
    <col min="11528" max="11528" width="15.125" style="3" customWidth="1"/>
    <col min="11529" max="11529" width="4.625" style="3" customWidth="1"/>
    <col min="11530" max="11777" width="9" style="3"/>
    <col min="11778" max="11778" width="4.75" style="3" customWidth="1"/>
    <col min="11779" max="11779" width="16.125" style="3" customWidth="1"/>
    <col min="11780" max="11780" width="18.625" style="3" customWidth="1"/>
    <col min="11781" max="11781" width="4.5" style="3" customWidth="1"/>
    <col min="11782" max="11782" width="4.625" style="3" customWidth="1"/>
    <col min="11783" max="11783" width="13.25" style="3" customWidth="1"/>
    <col min="11784" max="11784" width="15.125" style="3" customWidth="1"/>
    <col min="11785" max="11785" width="4.625" style="3" customWidth="1"/>
    <col min="11786" max="12033" width="9" style="3"/>
    <col min="12034" max="12034" width="4.75" style="3" customWidth="1"/>
    <col min="12035" max="12035" width="16.125" style="3" customWidth="1"/>
    <col min="12036" max="12036" width="18.625" style="3" customWidth="1"/>
    <col min="12037" max="12037" width="4.5" style="3" customWidth="1"/>
    <col min="12038" max="12038" width="4.625" style="3" customWidth="1"/>
    <col min="12039" max="12039" width="13.25" style="3" customWidth="1"/>
    <col min="12040" max="12040" width="15.125" style="3" customWidth="1"/>
    <col min="12041" max="12041" width="4.625" style="3" customWidth="1"/>
    <col min="12042" max="12289" width="9" style="3"/>
    <col min="12290" max="12290" width="4.75" style="3" customWidth="1"/>
    <col min="12291" max="12291" width="16.125" style="3" customWidth="1"/>
    <col min="12292" max="12292" width="18.625" style="3" customWidth="1"/>
    <col min="12293" max="12293" width="4.5" style="3" customWidth="1"/>
    <col min="12294" max="12294" width="4.625" style="3" customWidth="1"/>
    <col min="12295" max="12295" width="13.25" style="3" customWidth="1"/>
    <col min="12296" max="12296" width="15.125" style="3" customWidth="1"/>
    <col min="12297" max="12297" width="4.625" style="3" customWidth="1"/>
    <col min="12298" max="12545" width="9" style="3"/>
    <col min="12546" max="12546" width="4.75" style="3" customWidth="1"/>
    <col min="12547" max="12547" width="16.125" style="3" customWidth="1"/>
    <col min="12548" max="12548" width="18.625" style="3" customWidth="1"/>
    <col min="12549" max="12549" width="4.5" style="3" customWidth="1"/>
    <col min="12550" max="12550" width="4.625" style="3" customWidth="1"/>
    <col min="12551" max="12551" width="13.25" style="3" customWidth="1"/>
    <col min="12552" max="12552" width="15.125" style="3" customWidth="1"/>
    <col min="12553" max="12553" width="4.625" style="3" customWidth="1"/>
    <col min="12554" max="12801" width="9" style="3"/>
    <col min="12802" max="12802" width="4.75" style="3" customWidth="1"/>
    <col min="12803" max="12803" width="16.125" style="3" customWidth="1"/>
    <col min="12804" max="12804" width="18.625" style="3" customWidth="1"/>
    <col min="12805" max="12805" width="4.5" style="3" customWidth="1"/>
    <col min="12806" max="12806" width="4.625" style="3" customWidth="1"/>
    <col min="12807" max="12807" width="13.25" style="3" customWidth="1"/>
    <col min="12808" max="12808" width="15.125" style="3" customWidth="1"/>
    <col min="12809" max="12809" width="4.625" style="3" customWidth="1"/>
    <col min="12810" max="13057" width="9" style="3"/>
    <col min="13058" max="13058" width="4.75" style="3" customWidth="1"/>
    <col min="13059" max="13059" width="16.125" style="3" customWidth="1"/>
    <col min="13060" max="13060" width="18.625" style="3" customWidth="1"/>
    <col min="13061" max="13061" width="4.5" style="3" customWidth="1"/>
    <col min="13062" max="13062" width="4.625" style="3" customWidth="1"/>
    <col min="13063" max="13063" width="13.25" style="3" customWidth="1"/>
    <col min="13064" max="13064" width="15.125" style="3" customWidth="1"/>
    <col min="13065" max="13065" width="4.625" style="3" customWidth="1"/>
    <col min="13066" max="13313" width="9" style="3"/>
    <col min="13314" max="13314" width="4.75" style="3" customWidth="1"/>
    <col min="13315" max="13315" width="16.125" style="3" customWidth="1"/>
    <col min="13316" max="13316" width="18.625" style="3" customWidth="1"/>
    <col min="13317" max="13317" width="4.5" style="3" customWidth="1"/>
    <col min="13318" max="13318" width="4.625" style="3" customWidth="1"/>
    <col min="13319" max="13319" width="13.25" style="3" customWidth="1"/>
    <col min="13320" max="13320" width="15.125" style="3" customWidth="1"/>
    <col min="13321" max="13321" width="4.625" style="3" customWidth="1"/>
    <col min="13322" max="13569" width="9" style="3"/>
    <col min="13570" max="13570" width="4.75" style="3" customWidth="1"/>
    <col min="13571" max="13571" width="16.125" style="3" customWidth="1"/>
    <col min="13572" max="13572" width="18.625" style="3" customWidth="1"/>
    <col min="13573" max="13573" width="4.5" style="3" customWidth="1"/>
    <col min="13574" max="13574" width="4.625" style="3" customWidth="1"/>
    <col min="13575" max="13575" width="13.25" style="3" customWidth="1"/>
    <col min="13576" max="13576" width="15.125" style="3" customWidth="1"/>
    <col min="13577" max="13577" width="4.625" style="3" customWidth="1"/>
    <col min="13578" max="13825" width="9" style="3"/>
    <col min="13826" max="13826" width="4.75" style="3" customWidth="1"/>
    <col min="13827" max="13827" width="16.125" style="3" customWidth="1"/>
    <col min="13828" max="13828" width="18.625" style="3" customWidth="1"/>
    <col min="13829" max="13829" width="4.5" style="3" customWidth="1"/>
    <col min="13830" max="13830" width="4.625" style="3" customWidth="1"/>
    <col min="13831" max="13831" width="13.25" style="3" customWidth="1"/>
    <col min="13832" max="13832" width="15.125" style="3" customWidth="1"/>
    <col min="13833" max="13833" width="4.625" style="3" customWidth="1"/>
    <col min="13834" max="14081" width="9" style="3"/>
    <col min="14082" max="14082" width="4.75" style="3" customWidth="1"/>
    <col min="14083" max="14083" width="16.125" style="3" customWidth="1"/>
    <col min="14084" max="14084" width="18.625" style="3" customWidth="1"/>
    <col min="14085" max="14085" width="4.5" style="3" customWidth="1"/>
    <col min="14086" max="14086" width="4.625" style="3" customWidth="1"/>
    <col min="14087" max="14087" width="13.25" style="3" customWidth="1"/>
    <col min="14088" max="14088" width="15.125" style="3" customWidth="1"/>
    <col min="14089" max="14089" width="4.625" style="3" customWidth="1"/>
    <col min="14090" max="14337" width="9" style="3"/>
    <col min="14338" max="14338" width="4.75" style="3" customWidth="1"/>
    <col min="14339" max="14339" width="16.125" style="3" customWidth="1"/>
    <col min="14340" max="14340" width="18.625" style="3" customWidth="1"/>
    <col min="14341" max="14341" width="4.5" style="3" customWidth="1"/>
    <col min="14342" max="14342" width="4.625" style="3" customWidth="1"/>
    <col min="14343" max="14343" width="13.25" style="3" customWidth="1"/>
    <col min="14344" max="14344" width="15.125" style="3" customWidth="1"/>
    <col min="14345" max="14345" width="4.625" style="3" customWidth="1"/>
    <col min="14346" max="14593" width="9" style="3"/>
    <col min="14594" max="14594" width="4.75" style="3" customWidth="1"/>
    <col min="14595" max="14595" width="16.125" style="3" customWidth="1"/>
    <col min="14596" max="14596" width="18.625" style="3" customWidth="1"/>
    <col min="14597" max="14597" width="4.5" style="3" customWidth="1"/>
    <col min="14598" max="14598" width="4.625" style="3" customWidth="1"/>
    <col min="14599" max="14599" width="13.25" style="3" customWidth="1"/>
    <col min="14600" max="14600" width="15.125" style="3" customWidth="1"/>
    <col min="14601" max="14601" width="4.625" style="3" customWidth="1"/>
    <col min="14602" max="14849" width="9" style="3"/>
    <col min="14850" max="14850" width="4.75" style="3" customWidth="1"/>
    <col min="14851" max="14851" width="16.125" style="3" customWidth="1"/>
    <col min="14852" max="14852" width="18.625" style="3" customWidth="1"/>
    <col min="14853" max="14853" width="4.5" style="3" customWidth="1"/>
    <col min="14854" max="14854" width="4.625" style="3" customWidth="1"/>
    <col min="14855" max="14855" width="13.25" style="3" customWidth="1"/>
    <col min="14856" max="14856" width="15.125" style="3" customWidth="1"/>
    <col min="14857" max="14857" width="4.625" style="3" customWidth="1"/>
    <col min="14858" max="15105" width="9" style="3"/>
    <col min="15106" max="15106" width="4.75" style="3" customWidth="1"/>
    <col min="15107" max="15107" width="16.125" style="3" customWidth="1"/>
    <col min="15108" max="15108" width="18.625" style="3" customWidth="1"/>
    <col min="15109" max="15109" width="4.5" style="3" customWidth="1"/>
    <col min="15110" max="15110" width="4.625" style="3" customWidth="1"/>
    <col min="15111" max="15111" width="13.25" style="3" customWidth="1"/>
    <col min="15112" max="15112" width="15.125" style="3" customWidth="1"/>
    <col min="15113" max="15113" width="4.625" style="3" customWidth="1"/>
    <col min="15114" max="15361" width="9" style="3"/>
    <col min="15362" max="15362" width="4.75" style="3" customWidth="1"/>
    <col min="15363" max="15363" width="16.125" style="3" customWidth="1"/>
    <col min="15364" max="15364" width="18.625" style="3" customWidth="1"/>
    <col min="15365" max="15365" width="4.5" style="3" customWidth="1"/>
    <col min="15366" max="15366" width="4.625" style="3" customWidth="1"/>
    <col min="15367" max="15367" width="13.25" style="3" customWidth="1"/>
    <col min="15368" max="15368" width="15.125" style="3" customWidth="1"/>
    <col min="15369" max="15369" width="4.625" style="3" customWidth="1"/>
    <col min="15370" max="15617" width="9" style="3"/>
    <col min="15618" max="15618" width="4.75" style="3" customWidth="1"/>
    <col min="15619" max="15619" width="16.125" style="3" customWidth="1"/>
    <col min="15620" max="15620" width="18.625" style="3" customWidth="1"/>
    <col min="15621" max="15621" width="4.5" style="3" customWidth="1"/>
    <col min="15622" max="15622" width="4.625" style="3" customWidth="1"/>
    <col min="15623" max="15623" width="13.25" style="3" customWidth="1"/>
    <col min="15624" max="15624" width="15.125" style="3" customWidth="1"/>
    <col min="15625" max="15625" width="4.625" style="3" customWidth="1"/>
    <col min="15626" max="15873" width="9" style="3"/>
    <col min="15874" max="15874" width="4.75" style="3" customWidth="1"/>
    <col min="15875" max="15875" width="16.125" style="3" customWidth="1"/>
    <col min="15876" max="15876" width="18.625" style="3" customWidth="1"/>
    <col min="15877" max="15877" width="4.5" style="3" customWidth="1"/>
    <col min="15878" max="15878" width="4.625" style="3" customWidth="1"/>
    <col min="15879" max="15879" width="13.25" style="3" customWidth="1"/>
    <col min="15880" max="15880" width="15.125" style="3" customWidth="1"/>
    <col min="15881" max="15881" width="4.625" style="3" customWidth="1"/>
    <col min="15882" max="16129" width="9" style="3"/>
    <col min="16130" max="16130" width="4.75" style="3" customWidth="1"/>
    <col min="16131" max="16131" width="16.125" style="3" customWidth="1"/>
    <col min="16132" max="16132" width="18.625" style="3" customWidth="1"/>
    <col min="16133" max="16133" width="4.5" style="3" customWidth="1"/>
    <col min="16134" max="16134" width="4.625" style="3" customWidth="1"/>
    <col min="16135" max="16135" width="13.25" style="3" customWidth="1"/>
    <col min="16136" max="16136" width="15.125" style="3" customWidth="1"/>
    <col min="16137" max="16137" width="4.625" style="3" customWidth="1"/>
    <col min="16138" max="16384" width="9" style="3"/>
  </cols>
  <sheetData>
    <row r="1" spans="1:9" ht="20.25">
      <c r="A1" s="1" t="s">
        <v>0</v>
      </c>
      <c r="B1" s="2"/>
      <c r="H1" s="4" t="s">
        <v>1</v>
      </c>
      <c r="I1" s="5"/>
    </row>
    <row r="2" spans="1:9" ht="20.25">
      <c r="A2" s="3" t="s">
        <v>2</v>
      </c>
      <c r="B2" s="2"/>
      <c r="H2" s="4"/>
      <c r="I2" s="5"/>
    </row>
    <row r="3" spans="1:9">
      <c r="A3" s="3" t="s">
        <v>3</v>
      </c>
      <c r="B3" s="6"/>
      <c r="E3" s="7"/>
      <c r="F3" s="7"/>
      <c r="G3" s="4"/>
      <c r="H3" s="4"/>
      <c r="I3" s="8" t="s">
        <v>4</v>
      </c>
    </row>
    <row r="4" spans="1:9">
      <c r="A4" s="9" t="s">
        <v>5</v>
      </c>
      <c r="B4" s="10" t="s">
        <v>6</v>
      </c>
      <c r="C4" s="11" t="s">
        <v>7</v>
      </c>
      <c r="D4" s="11" t="s">
        <v>78</v>
      </c>
      <c r="E4" s="11" t="s">
        <v>8</v>
      </c>
      <c r="F4" s="11" t="s">
        <v>9</v>
      </c>
      <c r="G4" s="12" t="s">
        <v>10</v>
      </c>
      <c r="H4" s="12" t="s">
        <v>11</v>
      </c>
      <c r="I4" s="13" t="s">
        <v>12</v>
      </c>
    </row>
    <row r="5" spans="1:9">
      <c r="A5" s="14">
        <v>1</v>
      </c>
      <c r="B5" s="15" t="s">
        <v>13</v>
      </c>
      <c r="C5" s="16" t="s">
        <v>14</v>
      </c>
      <c r="D5" s="40"/>
      <c r="E5" s="17" t="s">
        <v>15</v>
      </c>
      <c r="F5" s="17">
        <v>1</v>
      </c>
      <c r="G5" s="18">
        <v>10000</v>
      </c>
      <c r="H5" s="18">
        <f t="shared" ref="H5:H12" si="0">G5*F5</f>
        <v>10000</v>
      </c>
      <c r="I5" s="19"/>
    </row>
    <row r="6" spans="1:9">
      <c r="A6" s="20">
        <v>2</v>
      </c>
      <c r="B6" s="21" t="s">
        <v>16</v>
      </c>
      <c r="C6" s="22" t="s">
        <v>17</v>
      </c>
      <c r="D6" s="28"/>
      <c r="E6" s="23" t="s">
        <v>15</v>
      </c>
      <c r="F6" s="23">
        <v>2</v>
      </c>
      <c r="G6" s="24">
        <v>10000</v>
      </c>
      <c r="H6" s="24">
        <f t="shared" si="0"/>
        <v>20000</v>
      </c>
      <c r="I6" s="25"/>
    </row>
    <row r="7" spans="1:9">
      <c r="A7" s="20">
        <v>3</v>
      </c>
      <c r="B7" s="21" t="s">
        <v>18</v>
      </c>
      <c r="C7" s="22" t="s">
        <v>19</v>
      </c>
      <c r="D7" s="28"/>
      <c r="E7" s="23" t="s">
        <v>15</v>
      </c>
      <c r="F7" s="23">
        <v>1</v>
      </c>
      <c r="G7" s="24">
        <v>10000</v>
      </c>
      <c r="H7" s="24">
        <f t="shared" si="0"/>
        <v>10000</v>
      </c>
      <c r="I7" s="26"/>
    </row>
    <row r="8" spans="1:9">
      <c r="A8" s="20">
        <v>4</v>
      </c>
      <c r="B8" s="21" t="s">
        <v>63</v>
      </c>
      <c r="C8" s="27"/>
      <c r="D8" s="28"/>
      <c r="E8" s="28"/>
      <c r="F8" s="28"/>
      <c r="G8" s="29"/>
      <c r="H8" s="29"/>
      <c r="I8" s="25"/>
    </row>
    <row r="9" spans="1:9">
      <c r="A9" s="20"/>
      <c r="B9" s="23" t="s">
        <v>62</v>
      </c>
      <c r="C9" s="27" t="s">
        <v>20</v>
      </c>
      <c r="D9" s="28">
        <v>914</v>
      </c>
      <c r="E9" s="28" t="s">
        <v>21</v>
      </c>
      <c r="F9" s="28">
        <v>15</v>
      </c>
      <c r="G9" s="29">
        <f>SUM(I9*262.5)</f>
        <v>262500</v>
      </c>
      <c r="H9" s="29">
        <f t="shared" ref="H9" si="1">G9*F9</f>
        <v>3937500</v>
      </c>
      <c r="I9" s="25">
        <v>1000</v>
      </c>
    </row>
    <row r="10" spans="1:9">
      <c r="A10" s="20"/>
      <c r="B10" s="23" t="s">
        <v>64</v>
      </c>
      <c r="C10" s="22" t="s">
        <v>22</v>
      </c>
      <c r="D10" s="28">
        <v>500</v>
      </c>
      <c r="E10" s="23" t="s">
        <v>21</v>
      </c>
      <c r="F10" s="23">
        <v>5</v>
      </c>
      <c r="G10" s="29">
        <f>SUM(I10*656)</f>
        <v>656000</v>
      </c>
      <c r="H10" s="29">
        <f t="shared" si="0"/>
        <v>3280000</v>
      </c>
      <c r="I10" s="25">
        <v>1000</v>
      </c>
    </row>
    <row r="11" spans="1:9">
      <c r="A11" s="20"/>
      <c r="B11" s="23" t="s">
        <v>65</v>
      </c>
      <c r="C11" s="22" t="s">
        <v>23</v>
      </c>
      <c r="D11" s="28"/>
      <c r="E11" s="23" t="s">
        <v>24</v>
      </c>
      <c r="F11" s="23">
        <v>5</v>
      </c>
      <c r="G11" s="29">
        <f>SUM(I11*152)</f>
        <v>152000</v>
      </c>
      <c r="H11" s="29">
        <f t="shared" si="0"/>
        <v>760000</v>
      </c>
      <c r="I11" s="25">
        <v>1000</v>
      </c>
    </row>
    <row r="12" spans="1:9">
      <c r="A12" s="20"/>
      <c r="B12" s="23" t="s">
        <v>66</v>
      </c>
      <c r="C12" s="22" t="s">
        <v>25</v>
      </c>
      <c r="D12" s="28"/>
      <c r="E12" s="23" t="s">
        <v>26</v>
      </c>
      <c r="F12" s="23">
        <v>310</v>
      </c>
      <c r="G12" s="29">
        <f>SUM(I12*3.06)</f>
        <v>3060</v>
      </c>
      <c r="H12" s="29">
        <f t="shared" si="0"/>
        <v>948600</v>
      </c>
      <c r="I12" s="25">
        <v>1000</v>
      </c>
    </row>
    <row r="13" spans="1:9">
      <c r="A13" s="20"/>
      <c r="B13" s="23" t="s">
        <v>66</v>
      </c>
      <c r="C13" s="22" t="s">
        <v>27</v>
      </c>
      <c r="D13" s="28"/>
      <c r="E13" s="23" t="s">
        <v>26</v>
      </c>
      <c r="F13" s="23">
        <v>20</v>
      </c>
      <c r="G13" s="29">
        <f>SUM(I13*7.06)</f>
        <v>7060</v>
      </c>
      <c r="H13" s="29">
        <f>G13*F13</f>
        <v>141200</v>
      </c>
      <c r="I13" s="25">
        <v>1000</v>
      </c>
    </row>
    <row r="14" spans="1:9">
      <c r="A14" s="20"/>
      <c r="B14" s="23" t="s">
        <v>67</v>
      </c>
      <c r="C14" s="22" t="s">
        <v>28</v>
      </c>
      <c r="D14" s="28"/>
      <c r="E14" s="23" t="s">
        <v>21</v>
      </c>
      <c r="F14" s="23">
        <v>5.5</v>
      </c>
      <c r="G14" s="29">
        <f>SUM(I14*79.8)</f>
        <v>79800</v>
      </c>
      <c r="H14" s="29">
        <f>G14*F14</f>
        <v>438900</v>
      </c>
      <c r="I14" s="25">
        <v>1000</v>
      </c>
    </row>
    <row r="15" spans="1:9">
      <c r="A15" s="20"/>
      <c r="B15" s="23" t="s">
        <v>68</v>
      </c>
      <c r="C15" s="22" t="s">
        <v>29</v>
      </c>
      <c r="D15" s="28"/>
      <c r="E15" s="23" t="s">
        <v>26</v>
      </c>
      <c r="F15" s="23">
        <v>50</v>
      </c>
      <c r="G15" s="29">
        <f>SUM(I15*3.06)</f>
        <v>3060</v>
      </c>
      <c r="H15" s="29">
        <f>G15*F15</f>
        <v>153000</v>
      </c>
      <c r="I15" s="25">
        <v>1000</v>
      </c>
    </row>
    <row r="16" spans="1:9">
      <c r="A16" s="20"/>
      <c r="B16" s="23" t="s">
        <v>69</v>
      </c>
      <c r="C16" s="22" t="s">
        <v>30</v>
      </c>
      <c r="D16" s="28"/>
      <c r="E16" s="23" t="s">
        <v>24</v>
      </c>
      <c r="F16" s="23">
        <v>12</v>
      </c>
      <c r="G16" s="29">
        <v>10000</v>
      </c>
      <c r="H16" s="29">
        <f>G16*F16</f>
        <v>120000</v>
      </c>
      <c r="I16" s="25"/>
    </row>
    <row r="17" spans="1:9">
      <c r="A17" s="20"/>
      <c r="B17" s="23" t="s">
        <v>64</v>
      </c>
      <c r="C17" s="22" t="s">
        <v>31</v>
      </c>
      <c r="D17" s="28"/>
      <c r="E17" s="23" t="s">
        <v>21</v>
      </c>
      <c r="F17" s="23">
        <v>1</v>
      </c>
      <c r="G17" s="29">
        <f>SUM(I17*280)</f>
        <v>280000</v>
      </c>
      <c r="H17" s="29">
        <f>G17*F17</f>
        <v>280000</v>
      </c>
      <c r="I17" s="25">
        <v>1000</v>
      </c>
    </row>
    <row r="18" spans="1:9">
      <c r="A18" s="20"/>
      <c r="B18" s="37" t="s">
        <v>79</v>
      </c>
      <c r="C18" s="30">
        <f>SUM(H8:H17)</f>
        <v>10059200</v>
      </c>
      <c r="D18" s="41"/>
      <c r="E18" s="23" t="s">
        <v>32</v>
      </c>
      <c r="F18" s="23">
        <v>1</v>
      </c>
      <c r="G18" s="24"/>
      <c r="H18" s="22"/>
      <c r="I18" s="26"/>
    </row>
    <row r="19" spans="1:9">
      <c r="A19" s="20">
        <v>5</v>
      </c>
      <c r="B19" s="21" t="s">
        <v>70</v>
      </c>
      <c r="C19" s="22"/>
      <c r="D19" s="28"/>
      <c r="E19" s="23"/>
      <c r="F19" s="23"/>
      <c r="G19" s="24"/>
      <c r="H19" s="24"/>
      <c r="I19" s="26"/>
    </row>
    <row r="20" spans="1:9">
      <c r="A20" s="20"/>
      <c r="B20" s="23" t="s">
        <v>73</v>
      </c>
      <c r="C20" s="22" t="s">
        <v>33</v>
      </c>
      <c r="D20" s="28"/>
      <c r="E20" s="23" t="s">
        <v>34</v>
      </c>
      <c r="F20" s="23">
        <v>1</v>
      </c>
      <c r="G20" s="24">
        <v>10000</v>
      </c>
      <c r="H20" s="24">
        <f>G20*F20</f>
        <v>10000</v>
      </c>
      <c r="I20" s="26" t="s">
        <v>35</v>
      </c>
    </row>
    <row r="21" spans="1:9">
      <c r="A21" s="20"/>
      <c r="B21" s="23" t="s">
        <v>74</v>
      </c>
      <c r="C21" s="22" t="s">
        <v>77</v>
      </c>
      <c r="D21" s="28">
        <v>8000</v>
      </c>
      <c r="E21" s="23" t="s">
        <v>36</v>
      </c>
      <c r="F21" s="23">
        <v>2</v>
      </c>
      <c r="G21" s="24">
        <f>SUM(I21*29.6*8)</f>
        <v>236800</v>
      </c>
      <c r="H21" s="24">
        <f>G21*F21</f>
        <v>473600</v>
      </c>
      <c r="I21" s="25">
        <v>1000</v>
      </c>
    </row>
    <row r="22" spans="1:9">
      <c r="A22" s="20"/>
      <c r="B22" s="23" t="s">
        <v>71</v>
      </c>
      <c r="C22" s="22"/>
      <c r="D22" s="28"/>
      <c r="E22" s="23" t="s">
        <v>72</v>
      </c>
      <c r="F22" s="23">
        <v>1</v>
      </c>
      <c r="G22" s="24">
        <v>0</v>
      </c>
      <c r="H22" s="24">
        <v>0</v>
      </c>
      <c r="I22" s="25"/>
    </row>
    <row r="23" spans="1:9">
      <c r="A23" s="20"/>
      <c r="B23" s="37" t="s">
        <v>80</v>
      </c>
      <c r="C23" s="30">
        <f>SUM(H20:H22)</f>
        <v>483600</v>
      </c>
      <c r="D23" s="41"/>
      <c r="E23" s="23"/>
      <c r="F23" s="23"/>
      <c r="G23" s="24"/>
      <c r="H23" s="24">
        <f t="shared" ref="H23:H35" si="2">G23*F23</f>
        <v>0</v>
      </c>
      <c r="I23" s="25"/>
    </row>
    <row r="24" spans="1:9">
      <c r="A24" s="20">
        <v>6</v>
      </c>
      <c r="B24" s="21" t="s">
        <v>37</v>
      </c>
      <c r="C24" s="31" t="s">
        <v>38</v>
      </c>
      <c r="D24" s="31"/>
      <c r="E24" s="23" t="s">
        <v>39</v>
      </c>
      <c r="F24" s="23">
        <v>22</v>
      </c>
      <c r="G24" s="24">
        <v>35000</v>
      </c>
      <c r="H24" s="24">
        <f t="shared" si="2"/>
        <v>770000</v>
      </c>
      <c r="I24" s="25"/>
    </row>
    <row r="25" spans="1:9">
      <c r="A25" s="20">
        <v>7</v>
      </c>
      <c r="B25" s="21" t="s">
        <v>75</v>
      </c>
      <c r="C25" s="31" t="s">
        <v>40</v>
      </c>
      <c r="D25" s="31"/>
      <c r="E25" s="28" t="s">
        <v>41</v>
      </c>
      <c r="F25" s="28">
        <v>0</v>
      </c>
      <c r="G25" s="29">
        <v>0</v>
      </c>
      <c r="H25" s="29">
        <f t="shared" si="2"/>
        <v>0</v>
      </c>
      <c r="I25" s="25"/>
    </row>
    <row r="26" spans="1:9">
      <c r="A26" s="20">
        <v>8</v>
      </c>
      <c r="B26" s="21" t="s">
        <v>75</v>
      </c>
      <c r="C26" s="31" t="s">
        <v>42</v>
      </c>
      <c r="D26" s="31"/>
      <c r="E26" s="23" t="s">
        <v>43</v>
      </c>
      <c r="F26" s="23">
        <v>4</v>
      </c>
      <c r="G26" s="24">
        <v>17500</v>
      </c>
      <c r="H26" s="24">
        <f t="shared" si="2"/>
        <v>70000</v>
      </c>
      <c r="I26" s="25"/>
    </row>
    <row r="27" spans="1:9">
      <c r="A27" s="20">
        <v>9</v>
      </c>
      <c r="B27" s="21" t="s">
        <v>44</v>
      </c>
      <c r="C27" s="23" t="s">
        <v>45</v>
      </c>
      <c r="D27" s="23"/>
      <c r="E27" s="23" t="s">
        <v>32</v>
      </c>
      <c r="F27" s="23">
        <v>1</v>
      </c>
      <c r="G27" s="24">
        <v>300000</v>
      </c>
      <c r="H27" s="24">
        <f t="shared" si="2"/>
        <v>300000</v>
      </c>
      <c r="I27" s="25"/>
    </row>
    <row r="28" spans="1:9">
      <c r="A28" s="20">
        <v>10</v>
      </c>
      <c r="B28" s="27" t="s">
        <v>46</v>
      </c>
      <c r="C28" s="28" t="s">
        <v>47</v>
      </c>
      <c r="D28" s="28"/>
      <c r="E28" s="23" t="s">
        <v>36</v>
      </c>
      <c r="F28" s="23">
        <v>0</v>
      </c>
      <c r="G28" s="24">
        <v>0</v>
      </c>
      <c r="H28" s="24">
        <f t="shared" si="2"/>
        <v>0</v>
      </c>
      <c r="I28" s="25">
        <v>1000</v>
      </c>
    </row>
    <row r="29" spans="1:9">
      <c r="A29" s="20">
        <v>11</v>
      </c>
      <c r="B29" s="27" t="s">
        <v>48</v>
      </c>
      <c r="C29" s="28" t="s">
        <v>49</v>
      </c>
      <c r="D29" s="28"/>
      <c r="E29" s="23" t="s">
        <v>50</v>
      </c>
      <c r="F29" s="23">
        <v>0</v>
      </c>
      <c r="G29" s="24">
        <v>0</v>
      </c>
      <c r="H29" s="24">
        <f t="shared" si="2"/>
        <v>0</v>
      </c>
      <c r="I29" s="26"/>
    </row>
    <row r="30" spans="1:9">
      <c r="A30" s="20">
        <v>12</v>
      </c>
      <c r="B30" s="27" t="s">
        <v>51</v>
      </c>
      <c r="C30" s="28"/>
      <c r="D30" s="28"/>
      <c r="E30" s="23" t="s">
        <v>52</v>
      </c>
      <c r="F30" s="23">
        <v>0</v>
      </c>
      <c r="G30" s="24">
        <v>0</v>
      </c>
      <c r="H30" s="24">
        <f t="shared" si="2"/>
        <v>0</v>
      </c>
      <c r="I30" s="26"/>
    </row>
    <row r="31" spans="1:9">
      <c r="A31" s="20">
        <v>13</v>
      </c>
      <c r="B31" s="21" t="s">
        <v>53</v>
      </c>
      <c r="C31" s="23" t="s">
        <v>54</v>
      </c>
      <c r="D31" s="23"/>
      <c r="E31" s="23" t="s">
        <v>32</v>
      </c>
      <c r="F31" s="23">
        <v>1</v>
      </c>
      <c r="G31" s="24">
        <v>10000</v>
      </c>
      <c r="H31" s="24">
        <f t="shared" si="2"/>
        <v>10000</v>
      </c>
      <c r="I31" s="26"/>
    </row>
    <row r="32" spans="1:9">
      <c r="A32" s="20">
        <v>14</v>
      </c>
      <c r="B32" s="21" t="s">
        <v>76</v>
      </c>
      <c r="C32" s="23"/>
      <c r="D32" s="23"/>
      <c r="E32" s="23" t="s">
        <v>32</v>
      </c>
      <c r="F32" s="23">
        <v>1</v>
      </c>
      <c r="G32" s="24">
        <v>10000</v>
      </c>
      <c r="H32" s="24">
        <f t="shared" si="2"/>
        <v>10000</v>
      </c>
      <c r="I32" s="26"/>
    </row>
    <row r="33" spans="1:9">
      <c r="A33" s="20">
        <v>15</v>
      </c>
      <c r="B33" s="21" t="s">
        <v>55</v>
      </c>
      <c r="C33" s="23"/>
      <c r="D33" s="23"/>
      <c r="E33" s="23" t="s">
        <v>32</v>
      </c>
      <c r="F33" s="23">
        <v>1</v>
      </c>
      <c r="G33" s="24">
        <v>10000</v>
      </c>
      <c r="H33" s="24">
        <f t="shared" si="2"/>
        <v>10000</v>
      </c>
      <c r="I33" s="26"/>
    </row>
    <row r="34" spans="1:9">
      <c r="A34" s="20">
        <v>16</v>
      </c>
      <c r="B34" s="21" t="s">
        <v>56</v>
      </c>
      <c r="C34" s="23"/>
      <c r="D34" s="23"/>
      <c r="E34" s="23" t="s">
        <v>32</v>
      </c>
      <c r="F34" s="23">
        <v>1</v>
      </c>
      <c r="G34" s="24">
        <v>10000</v>
      </c>
      <c r="H34" s="24">
        <f t="shared" si="2"/>
        <v>10000</v>
      </c>
      <c r="I34" s="26"/>
    </row>
    <row r="35" spans="1:9">
      <c r="A35" s="20">
        <v>17</v>
      </c>
      <c r="B35" s="21" t="s">
        <v>57</v>
      </c>
      <c r="C35" s="23" t="s">
        <v>58</v>
      </c>
      <c r="D35" s="23"/>
      <c r="E35" s="23" t="s">
        <v>32</v>
      </c>
      <c r="F35" s="23">
        <v>1</v>
      </c>
      <c r="G35" s="24">
        <v>10000</v>
      </c>
      <c r="H35" s="24">
        <f t="shared" si="2"/>
        <v>10000</v>
      </c>
      <c r="I35" s="26"/>
    </row>
    <row r="36" spans="1:9">
      <c r="A36" s="20">
        <v>18</v>
      </c>
      <c r="B36" s="21" t="s">
        <v>59</v>
      </c>
      <c r="C36" s="23"/>
      <c r="D36" s="23"/>
      <c r="E36" s="23" t="s">
        <v>32</v>
      </c>
      <c r="F36" s="23">
        <v>1</v>
      </c>
      <c r="G36" s="24">
        <v>10000</v>
      </c>
      <c r="H36" s="24">
        <f>G36*F37</f>
        <v>10000</v>
      </c>
      <c r="I36" s="26"/>
    </row>
    <row r="37" spans="1:9">
      <c r="A37" s="20">
        <v>19</v>
      </c>
      <c r="B37" s="37" t="s">
        <v>81</v>
      </c>
      <c r="C37" s="23"/>
      <c r="D37" s="23"/>
      <c r="E37" s="23" t="s">
        <v>32</v>
      </c>
      <c r="F37" s="23">
        <v>1</v>
      </c>
      <c r="G37" s="24"/>
      <c r="H37" s="24">
        <f>SUM(H5:H36)</f>
        <v>11782800</v>
      </c>
      <c r="I37" s="26"/>
    </row>
    <row r="38" spans="1:9">
      <c r="A38" s="20">
        <v>20</v>
      </c>
      <c r="B38" s="36" t="s">
        <v>60</v>
      </c>
      <c r="C38" s="23"/>
      <c r="D38" s="23"/>
      <c r="E38" s="23" t="s">
        <v>61</v>
      </c>
      <c r="F38" s="23">
        <v>10</v>
      </c>
      <c r="G38" s="24"/>
      <c r="H38" s="24">
        <f>SUM(H37*F38*0.01)</f>
        <v>1178280</v>
      </c>
      <c r="I38" s="26"/>
    </row>
    <row r="39" spans="1:9">
      <c r="A39" s="32">
        <v>21</v>
      </c>
      <c r="B39" s="38" t="s">
        <v>82</v>
      </c>
      <c r="C39" s="33"/>
      <c r="D39" s="33"/>
      <c r="E39" s="33"/>
      <c r="F39" s="33"/>
      <c r="G39" s="34"/>
      <c r="H39" s="42">
        <f>SUM(H37:H38)</f>
        <v>12961080</v>
      </c>
      <c r="I39" s="35"/>
    </row>
  </sheetData>
  <phoneticPr fontId="4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신은수</dc:creator>
  <cp:lastModifiedBy>박창현</cp:lastModifiedBy>
  <dcterms:created xsi:type="dcterms:W3CDTF">2015-06-05T18:19:34Z</dcterms:created>
  <dcterms:modified xsi:type="dcterms:W3CDTF">2021-04-22T15:27:17Z</dcterms:modified>
</cp:coreProperties>
</file>